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d41edff8e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summary" sheetId="1" r:id="R51f50a7ce2d54068"/>
    <x:sheet xmlns:r="http://schemas.openxmlformats.org/officeDocument/2006/relationships" name="YouTube videos" sheetId="2" r:id="R407b04835dcc4ed8"/>
    <x:sheet xmlns:r="http://schemas.openxmlformats.org/officeDocument/2006/relationships" name="Shorts and Community" sheetId="3" r:id="R5825b8763b2b4fed"/>
    <x:sheet xmlns:r="http://schemas.openxmlformats.org/officeDocument/2006/relationships" name="Facebook posts" sheetId="4" r:id="Rb09d044a7cfe4685"/>
    <x:sheet xmlns:r="http://schemas.openxmlformats.org/officeDocument/2006/relationships" name="Web and local SEO" sheetId="5" r:id="R15594beed89d46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#,##0"/>
    <x:numFmt numFmtId="202" formatCode="0.00%"/>
    <x:numFmt numFmtId="203" formatCode="#,##0.0"/>
    <x:numFmt numFmtId="204" formatCode="0.0%"/>
    <x:numFmt numFmtId="205" formatCode="0.00"/>
  </x:numFmts>
  <x:fonts count="8">
    <x:font>
      <x:sz val="11"/>
      <x:name val="Carlito"/>
    </x:font>
    <x:font>
      <x:sz val="11"/>
      <x:color rgb="FFFFFFFF"/>
      <x:name val="Carlito"/>
    </x:font>
    <x:font>
      <x:sz val="20"/>
      <x:color rgb="FFFFFFFF"/>
      <x:name val="Carlito"/>
    </x:font>
    <x:font>
      <x:b/>
      <x:sz val="20"/>
      <x:color rgb="FFFFFFFF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153047"/>
      <x:name val="Carlito"/>
    </x:font>
    <x:font>
      <x:sz val="10"/>
      <x:color rgb="FF15304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53047"/>
      </x:patternFill>
    </x:fill>
    <x:fill>
      <x:patternFill patternType="solid">
        <x:fgColor rgb="FF23646A"/>
      </x:patternFill>
    </x:fill>
    <x:fill>
      <x:patternFill patternType="solid">
        <x:fgColor rgb="FFF9FBFC"/>
      </x:patternFill>
    </x:fill>
    <x:fill>
      <x:patternFill patternType="solid">
        <x:fgColor rgb="FFEAF3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2" fontId="7" fillId="4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3" fontId="7" fillId="4" borderId="0" xfId="0" applyNumberFormat="1" applyFont="1" applyFill="1" applyBorder="1" applyAlignment="1">
      <x:alignment vertical="center" wrapText="1"/>
    </x:xf>
    <x:xf numFmtId="203" fontId="7" fillId="5" borderId="0" xfId="0" applyNumberFormat="1" applyFont="1" applyFill="1" applyBorder="1" applyAlignment="1">
      <x:alignment vertical="center" wrapText="1"/>
    </x:xf>
    <x:xf numFmtId="204" fontId="7" fillId="4" borderId="0" xfId="0" applyNumberFormat="1" applyFont="1" applyFill="1" applyBorder="1" applyAlignment="1">
      <x:alignment vertical="center" wrapText="1"/>
    </x:xf>
    <x:xf numFmtId="205" fontId="7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839ac2e144cd1" /><Relationship Type="http://schemas.openxmlformats.org/officeDocument/2006/relationships/theme" Target="/xl/theme/theme1.xml" Id="Rdbd1b87c70154ebc" /><Relationship Type="http://schemas.openxmlformats.org/officeDocument/2006/relationships/sharedStrings" Target="/xl/sharedStrings.xml" Id="R38b81a5ba83444af" /><Relationship Type="http://schemas.openxmlformats.org/officeDocument/2006/relationships/worksheet" Target="/xl/worksheets/sheet1.xml" Id="R51f50a7ce2d54068" /><Relationship Type="http://schemas.openxmlformats.org/officeDocument/2006/relationships/worksheet" Target="/xl/worksheets/sheet2.xml" Id="R407b04835dcc4ed8" /><Relationship Type="http://schemas.openxmlformats.org/officeDocument/2006/relationships/worksheet" Target="/xl/worksheets/sheet3.xml" Id="R5825b8763b2b4fed" /><Relationship Type="http://schemas.openxmlformats.org/officeDocument/2006/relationships/worksheet" Target="/xl/worksheets/sheet4.xml" Id="Rb09d044a7cfe4685" /><Relationship Type="http://schemas.openxmlformats.org/officeDocument/2006/relationships/worksheet" Target="/xl/worksheets/sheet5.xml" Id="R15594beed89d46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.219999313354492" hidden="0" customWidth="1"/>
    <x:col min="2" max="2" width="15.5600004196167" hidden="0" customWidth="1"/>
    <x:col min="3" max="3" width="56.66999816894531" hidden="0" customWidth="1"/>
    <x:col min="4" max="4" width="39.439998626708984" hidden="0" customWidth="1"/>
  </x:cols>
  <x:sheetData>
    <x:row r="1" ht="38" customHeight="1">
      <x:c r="A1" s="6" t="str">
        <x:v>The Barakah General Hospital Ltd.</x:v>
      </x:c>
      <x:c r="B1" s="6"/>
      <x:c r="C1" s="6"/>
      <x:c r="D1" s="6"/>
    </x:row>
    <x:row r="2" ht="31" customHeight="1">
      <x:c r="A2" s="11" t="str">
        <x:v>Public audit snapshot | 6 Nov 2026 | Rajarbagh, Dhaka | Window 6 Aug–6 Nov 2026</x:v>
      </x:c>
      <x:c r="B2" s="11"/>
      <x:c r="C2" s="11"/>
      <x:c r="D2" s="11"/>
    </x:row>
    <x:row r="4" ht="32" customHeight="1">
      <x:c r="A4" s="14" t="str">
        <x:v>Channel or metric</x:v>
      </x:c>
      <x:c r="B4" s="14" t="str">
        <x:v>Result</x:v>
      </x:c>
      <x:c r="C4" s="14" t="str">
        <x:v>Coverage and interpretation</x:v>
      </x:c>
      <x:c r="D4" s="14" t="str">
        <x:v>Source</x:v>
      </x:c>
    </x:row>
    <x:row r="5" ht="43" customHeight="1">
      <x:c r="A5" s="19" t="str">
        <x:v>Facebook</x:v>
      </x:c>
      <x:c r="B5" s="19" t="str">
        <x:v>2.1K followers</x:v>
      </x:c>
      <x:c r="C5" s="19" t="str">
        <x:v>Rounded public display. 8 following. Six native posts observed before sign-in limit. Page created 8 Apr 2019, renamed twice. Meta lists 9 managers based in Bangladesh. Individual authors unavailable.</x:v>
      </x:c>
      <x:c r="D5" s="19" t="str">
        <x:v>https://www.facebook.com/barakahhospitalofficialpage/</x:v>
      </x:c>
    </x:row>
    <x:row r="6" ht="43" customHeight="1">
      <x:c r="A6" s="20" t="str">
        <x:v>YouTube</x:v>
      </x:c>
      <x:c r="B6" s="20" t="str">
        <x:v>127 subscribers</x:v>
      </x:c>
      <x:c r="C6" s="20" t="str">
        <x:v>50 videos displayed by channel. 17 recent Videos-tab uploads, 16 individually dated and verified. One 101-view upload has a relative date only.</x:v>
      </x:c>
      <x:c r="D6" s="20" t="str">
        <x:v>https://www.youtube.com/@TheBarakahGeneralHospitalLtd</x:v>
      </x:c>
    </x:row>
    <x:row r="7" ht="43" customHeight="1">
      <x:c r="A7" s="19" t="str">
        <x:v>YouTube exact sample size</x:v>
      </x:c>
      <x:c r="B7" s="23" t="n">
        <x:f>COUNT('YouTube videos'!F5:F20)</x:f>
        <x:v>16</x:v>
      </x:c>
      <x:c r="C7" s="19" t="str">
        <x:v>Videos tab only. This excludes Shorts, Community, the 101-view relative-date upload and the July doctor directory video.</x:v>
      </x:c>
      <x:c r="D7" s="19" t="str">
        <x:v>https://www.youtube.com/@TheBarakahGeneralHospitalLtd/videos</x:v>
      </x:c>
    </x:row>
    <x:row r="8" ht="43" customHeight="1">
      <x:c r="A8" s="20" t="str">
        <x:v>YouTube exact sample views</x:v>
      </x:c>
      <x:c r="B8" s="24" t="n">
        <x:f>SUM('YouTube videos'!F5:F20)</x:f>
        <x:v>9386</x:v>
      </x:c>
      <x:c r="C8" s="20" t="str">
        <x:v>Lifetime public views at audit, limited to uploads published in the window.</x:v>
      </x:c>
      <x:c r="D8" s="20" t="str">
        <x:v>https://www.youtube.com/@TheBarakahGeneralHospitalLtd/videos</x:v>
      </x:c>
    </x:row>
    <x:row r="9" ht="43" customHeight="1">
      <x:c r="A9" s="19" t="str">
        <x:v>YouTube mean views</x:v>
      </x:c>
      <x:c r="B9" s="27" t="n">
        <x:f>AVERAGE('YouTube videos'!F5:F20)</x:f>
        <x:v>586.625</x:v>
      </x:c>
      <x:c r="C9" s="19" t="str">
        <x:v>Exact sample only. The median is less influenced by three outliers.</x:v>
      </x:c>
      <x:c r="D9" s="19" t="str">
        <x:v>https://www.youtube.com/@TheBarakahGeneralHospitalLtd/videos</x:v>
      </x:c>
    </x:row>
    <x:row r="10" ht="43" customHeight="1">
      <x:c r="A10" s="20" t="str">
        <x:v>YouTube median views</x:v>
      </x:c>
      <x:c r="B10" s="28" t="n">
        <x:f>MEDIAN('YouTube videos'!F5:F20)</x:f>
        <x:v>298</x:v>
      </x:c>
      <x:c r="C10" s="20" t="str">
        <x:v>Exact sample only.</x:v>
      </x:c>
      <x:c r="D10" s="20" t="str">
        <x:v>https://www.youtube.com/@TheBarakahGeneralHospitalLtd/videos</x:v>
      </x:c>
    </x:row>
    <x:row r="11" ht="43" customHeight="1">
      <x:c r="A11" s="19" t="str">
        <x:v>Top three share of views</x:v>
      </x:c>
      <x:c r="B11" s="29" t="n">
        <x:f>(LARGE('YouTube videos'!F5:F20,1)+LARGE('YouTube videos'!F5:F20,2)+LARGE('YouTube videos'!F5:F20,3))/B8</x:f>
        <x:v>0.6956104836991264</x:v>
      </x:c>
      <x:c r="C11" s="19" t="str">
        <x:v>Anorectal warning, ovarian cyst question and esophageal cancer. Denominator is the 16-video exact-view sample.</x:v>
      </x:c>
      <x:c r="D11" s="19" t="str">
        <x:v>https://www.youtube.com/@TheBarakahGeneralHospitalLtd/videos</x:v>
      </x:c>
    </x:row>
    <x:row r="12" ht="43" customHeight="1">
      <x:c r="A12" s="20" t="str">
        <x:v>Doctor education median views</x:v>
      </x:c>
      <x:c r="B12" s="28" t="n">
        <x:f>MEDIAN('YouTube videos'!F5:F16)</x:f>
        <x:v>322.5</x:v>
      </x:c>
      <x:c r="C12" s="20" t="str">
        <x:v>12 exact videos. View age, length and distribution differ.</x:v>
      </x:c>
      <x:c r="D12" s="20" t="str">
        <x:v>https://www.youtube.com/@TheBarakahGeneralHospitalLtd/videos</x:v>
      </x:c>
    </x:row>
    <x:row r="13" ht="43" customHeight="1">
      <x:c r="A13" s="19" t="str">
        <x:v>Testimonial median views</x:v>
      </x:c>
      <x:c r="B13" s="27" t="n">
        <x:f>MEDIAN('YouTube videos'!F17:F20)</x:f>
        <x:v>41.5</x:v>
      </x:c>
      <x:c r="C13" s="19" t="str">
        <x:v>4 exact videos. A fifth has a relative date and is excluded from this comparison.</x:v>
      </x:c>
      <x:c r="D13" s="19" t="str">
        <x:v>https://www.youtube.com/@TheBarakahGeneralHospitalLtd/videos</x:v>
      </x:c>
    </x:row>
    <x:row r="14" ht="43" customHeight="1">
      <x:c r="A14" s="20" t="str">
        <x:v>Likes + comments per view</x:v>
      </x:c>
      <x:c r="B14" s="26" t="n">
        <x:f>(SUM('YouTube videos'!G6:H12)+SUM('YouTube videos'!G14:H20))/(SUM('YouTube videos'!F6:F12)+SUM('YouTube videos'!F14:F20))</x:f>
        <x:v>0.007106442144291673</x:v>
      </x:c>
      <x:c r="C14" s="20" t="str">
        <x:v>Weighted rate for 14 videos with both counters verified. Public shares, saves and watch time are excluded.</x:v>
      </x:c>
      <x:c r="D14" s="20" t="str">
        <x:v>https://www.youtube.com/@TheBarakahGeneralHospitalLtd/videos</x:v>
      </x:c>
    </x:row>
    <x:row r="15" ht="43" customHeight="1">
      <x:c r="A15" s="19" t="str">
        <x:v>Facebook mean reactions</x:v>
      </x:c>
      <x:c r="B15" s="30" t="n">
        <x:f>AVERAGE('Facebook posts'!C5:C10)</x:f>
        <x:v>8.333333333333334</x:v>
      </x:c>
      <x:c r="C15" s="19" t="str">
        <x:v>Six native posts only. Includes one dengue reel and five generic-caption posts. This is not a three-month mean.</x:v>
      </x:c>
      <x:c r="D15" s="19" t="str">
        <x:v>https://www.facebook.com/barakahhospitalofficialpage/</x:v>
      </x:c>
    </x:row>
    <x:row r="16" ht="43" customHeight="1">
      <x:c r="A16" s="20" t="str">
        <x:v>Meta Ad Library</x:v>
      </x:c>
      <x:c r="B16" s="20" t="str">
        <x:v>0 results</x:v>
      </x:c>
      <x:c r="C16" s="20" t="str">
        <x:v>Official page ID 2238732576253098. Bangladesh, All ads, Active status. A single snapshot does not show total historical spend or campaigns.</x:v>
      </x:c>
      <x:c r="D16" s="20" t="str">
        <x:v>https://www.facebook.com/ads/library/?active_status=active&amp;ad_type=all&amp;country=BD&amp;search_type=page&amp;view_all_page_id=2238732576253098</x:v>
      </x:c>
    </x:row>
    <x:row r="17" ht="43" customHeight="1">
      <x:c r="A17" s="19" t="str">
        <x:v>Instagram</x:v>
      </x:c>
      <x:c r="B17" s="19" t="str">
        <x:v>Unverified</x:v>
      </x:c>
      <x:c r="C17" s="19" t="str">
        <x:v>No official link found in checked sources. Follower and activity metrics unavailable.</x:v>
      </x:c>
      <x:c r="D17" s="19" t="str">
        <x:v>https://thebarakahgeneralhospital.com/</x:v>
      </x:c>
    </x:row>
    <x:row r="18" ht="43" customHeight="1">
      <x:c r="A18" s="20" t="str">
        <x:v>LinkedIn</x:v>
      </x:c>
      <x:c r="B18" s="20" t="str">
        <x:v>Unverified</x:v>
      </x:c>
      <x:c r="C18" s="20" t="str">
        <x:v>No official company page matched the exact entity in the public checks.</x:v>
      </x:c>
      <x:c r="D18" s="20" t="str">
        <x:v>https://thebarakahgeneralhospital.com/</x:v>
      </x:c>
    </x:row>
    <x:row r="19" ht="43" customHeight="1">
      <x:c r="A19" s="19" t="str">
        <x:v>X</x:v>
      </x:c>
      <x:c r="B19" s="19" t="str">
        <x:v>Unverified</x:v>
      </x:c>
      <x:c r="C19" s="19" t="str">
        <x:v>No official handle matched the exact entity in the public checks.</x:v>
      </x:c>
      <x:c r="D19" s="19" t="str">
        <x:v>https://thebarakahgeneralhospital.com/</x:v>
      </x:c>
    </x:row>
    <x:row r="20" ht="43" customHeight="1">
      <x:c r="A20" s="20" t="str">
        <x:v>TikTok</x:v>
      </x:c>
      <x:c r="B20" s="20" t="str">
        <x:v>Unverified</x:v>
      </x:c>
      <x:c r="C20" s="20" t="str">
        <x:v>No authoritative cross-link identified. Search access was limited.</x:v>
      </x:c>
      <x:c r="D20" s="20" t="str">
        <x:v>https://thebarakahgeneralhospital.com/</x:v>
      </x:c>
    </x:row>
    <x:row r="21" ht="43" customHeight="1">
      <x:c r="A21" s="19" t="str">
        <x:v>Google Business Profile</x:v>
      </x:c>
      <x:c r="B21" s="19" t="str">
        <x:v>3.8 / 5, 191 reviews</x:v>
      </x:c>
      <x:c r="C21" s="19" t="str">
        <x:v>Live Maps. Category General hospital. 24-hour listing. Owner replies observed. See Web and local SEO for distribution and conflicting details.</x:v>
      </x:c>
      <x:c r="D21" s="19" t="str">
        <x:v>https://www.google.com/maps/search/?api=1&amp;query=The%20Barakah%20General%20Hospital%20Limited%20937%20Dhaka</x:v>
      </x:c>
    </x:row>
    <x:row r="22" ht="43" customHeight="1">
      <x:c r="A22" s="20" t="str">
        <x:v>Facebook recommendations</x:v>
      </x:c>
      <x:c r="B22" s="20" t="str">
        <x:v>Unverified</x:v>
      </x:c>
      <x:c r="C22" s="20" t="str">
        <x:v>Public page feed did not establish a recommendation score, count or full review inventory.</x:v>
      </x:c>
      <x:c r="D22" s="20" t="str">
        <x:v>https://www.facebook.com/barakahhospitalofficialpage/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.220000267028809" hidden="0" customWidth="1"/>
    <x:col min="2" max="2" width="13.109999656677246" hidden="0" customWidth="1"/>
    <x:col min="3" max="3" width="28.329999923706055" hidden="0" customWidth="1"/>
    <x:col min="4" max="4" width="14.329999923706055" hidden="0" customWidth="1"/>
    <x:col min="5" max="5" width="8.670000076293945" hidden="0" customWidth="1"/>
    <x:col min="6" max="6" width="8.890000343322754" hidden="0" customWidth="1"/>
    <x:col min="7" max="7" width="8" hidden="0" customWidth="1"/>
    <x:col min="8" max="8" width="9.4399995803833" hidden="0" customWidth="1"/>
    <x:col min="9" max="9" width="13.4399995803833" hidden="0" customWidth="1"/>
    <x:col min="10" max="10" width="37" hidden="0" customWidth="1"/>
  </x:cols>
  <x:sheetData>
    <x:row r="1" ht="38" customHeight="1">
      <x:c r="A1" s="6" t="str">
        <x:v>YouTube videos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1" customHeight="1">
      <x:c r="A2" s="11" t="str">
        <x:v>Views and public interactions captured 6 Nov 2026. Blank counters were unavailable. Durations are the Videos tab display.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2" customHeight="1">
      <x:c r="A4" s="14" t="str">
        <x:v>Publish date</x:v>
      </x:c>
      <x:c r="B4" s="14" t="str">
        <x:v>Date note</x:v>
      </x:c>
      <x:c r="C4" s="14" t="str">
        <x:v>Topic</x:v>
      </x:c>
      <x:c r="D4" s="14" t="str">
        <x:v>Category</x:v>
      </x:c>
      <x:c r="E4" s="14" t="str">
        <x:v>Duration</x:v>
      </x:c>
      <x:c r="F4" s="14" t="str">
        <x:v>Views</x:v>
      </x:c>
      <x:c r="G4" s="14" t="str">
        <x:v>Likes</x:v>
      </x:c>
      <x:c r="H4" s="14" t="str">
        <x:v>Comments</x:v>
      </x:c>
      <x:c r="I4" s="14" t="str">
        <x:v>Interaction rate</x:v>
      </x:c>
      <x:c r="J4" s="14" t="str">
        <x:v>Source</x:v>
      </x:c>
    </x:row>
    <x:row r="5" ht="34" customHeight="1">
      <x:c r="A5" s="21" t="n">
        <x:v>46320</x:v>
      </x:c>
      <x:c r="B5" s="19"/>
      <x:c r="C5" s="19" t="str">
        <x:v>Breast cancer screening question</x:v>
      </x:c>
      <x:c r="D5" s="19" t="str">
        <x:v>Doctor education</x:v>
      </x:c>
      <x:c r="E5" s="19" t="str">
        <x:v>5:38</x:v>
      </x:c>
      <x:c r="F5" s="23" t="n">
        <x:v>29</x:v>
      </x:c>
      <x:c r="G5" s="23"/>
      <x:c r="H5" s="23" t="n">
        <x:v>0</x:v>
      </x:c>
      <x:c r="I5" s="25" t="str">
        <x:f>IF(COUNT(F5:H5)=3,(G5+H5)/F5,"")</x:f>
      </x:c>
      <x:c r="J5" s="19" t="str">
        <x:v>https://www.youtube.com/watch?v=yVIeX9NJx6o</x:v>
      </x:c>
    </x:row>
    <x:row r="6" ht="34" customHeight="1">
      <x:c r="A6" s="22" t="n">
        <x:v>46317</x:v>
      </x:c>
      <x:c r="B6" s="20"/>
      <x:c r="C6" s="20" t="str">
        <x:v>Breast cancer awareness with Prof. Asma Siddiqa</x:v>
      </x:c>
      <x:c r="D6" s="20" t="str">
        <x:v>Doctor education</x:v>
      </x:c>
      <x:c r="E6" s="20" t="str">
        <x:v>42:00</x:v>
      </x:c>
      <x:c r="F6" s="24" t="n">
        <x:v>412</x:v>
      </x:c>
      <x:c r="G6" s="24" t="n">
        <x:v>3</x:v>
      </x:c>
      <x:c r="H6" s="24" t="n">
        <x:v>0</x:v>
      </x:c>
      <x:c r="I6" s="26" t="n">
        <x:f>IF(COUNT(F6:H6)=3,(G6+H6)/F6,"")</x:f>
        <x:v>0.007281553398058253</x:v>
      </x:c>
      <x:c r="J6" s="20" t="str">
        <x:v>https://www.youtube.com/watch?v=imQnCWcic7E</x:v>
      </x:c>
    </x:row>
    <x:row r="7" ht="34" customHeight="1">
      <x:c r="A7" s="21" t="n">
        <x:v>46315</x:v>
      </x:c>
      <x:c r="B7" s="19"/>
      <x:c r="C7" s="19" t="str">
        <x:v>Breast cancer discussion with Dr. Samiya Mostari</x:v>
      </x:c>
      <x:c r="D7" s="19" t="str">
        <x:v>Doctor education</x:v>
      </x:c>
      <x:c r="E7" s="19" t="str">
        <x:v>29:00</x:v>
      </x:c>
      <x:c r="F7" s="23" t="n">
        <x:v>309</x:v>
      </x:c>
      <x:c r="G7" s="23" t="n">
        <x:v>2</x:v>
      </x:c>
      <x:c r="H7" s="23" t="n">
        <x:v>0</x:v>
      </x:c>
      <x:c r="I7" s="25" t="n">
        <x:f>IF(COUNT(F7:H7)=3,(G7+H7)/F7,"")</x:f>
        <x:v>0.006472491909385114</x:v>
      </x:c>
      <x:c r="J7" s="19" t="str">
        <x:v>https://www.youtube.com/watch?v=nRp87lMpF1Q</x:v>
      </x:c>
    </x:row>
    <x:row r="8" ht="34" customHeight="1">
      <x:c r="A8" s="22" t="n">
        <x:v>46310</x:v>
      </x:c>
      <x:c r="B8" s="20"/>
      <x:c r="C8" s="20" t="str">
        <x:v>Chest pain, gas or heart</x:v>
      </x:c>
      <x:c r="D8" s="20" t="str">
        <x:v>Doctor education</x:v>
      </x:c>
      <x:c r="E8" s="20" t="str">
        <x:v>2:28</x:v>
      </x:c>
      <x:c r="F8" s="24" t="n">
        <x:v>336</x:v>
      </x:c>
      <x:c r="G8" s="24" t="n">
        <x:v>3</x:v>
      </x:c>
      <x:c r="H8" s="24" t="n">
        <x:v>0</x:v>
      </x:c>
      <x:c r="I8" s="26" t="n">
        <x:f>IF(COUNT(F8:H8)=3,(G8+H8)/F8,"")</x:f>
        <x:v>0.008928571428571428</x:v>
      </x:c>
      <x:c r="J8" s="20" t="str">
        <x:v>https://www.youtube.com/watch?v=3DNFGq1RRoc</x:v>
      </x:c>
    </x:row>
    <x:row r="9" ht="34" customHeight="1">
      <x:c r="A9" s="21" t="n">
        <x:v>46303</x:v>
      </x:c>
      <x:c r="B9" s="19"/>
      <x:c r="C9" s="19" t="str">
        <x:v>Food choices during dengue</x:v>
      </x:c>
      <x:c r="D9" s="19" t="str">
        <x:v>Doctor education</x:v>
      </x:c>
      <x:c r="E9" s="19" t="str">
        <x:v>1:01</x:v>
      </x:c>
      <x:c r="F9" s="23" t="n">
        <x:v>34</x:v>
      </x:c>
      <x:c r="G9" s="23" t="n">
        <x:v>1</x:v>
      </x:c>
      <x:c r="H9" s="23" t="n">
        <x:v>0</x:v>
      </x:c>
      <x:c r="I9" s="25" t="n">
        <x:f>IF(COUNT(F9:H9)=3,(G9+H9)/F9,"")</x:f>
        <x:v>0.029411764705882353</x:v>
      </x:c>
      <x:c r="J9" s="19" t="str">
        <x:v>https://www.youtube.com/watch?v=gF8MzwhxbP8</x:v>
      </x:c>
    </x:row>
    <x:row r="10" ht="34" customHeight="1">
      <x:c r="A10" s="22" t="n">
        <x:v>46295</x:v>
      </x:c>
      <x:c r="B10" s="20"/>
      <x:c r="C10" s="20" t="str">
        <x:v>High uric acid risks</x:v>
      </x:c>
      <x:c r="D10" s="20" t="str">
        <x:v>Doctor education</x:v>
      </x:c>
      <x:c r="E10" s="20" t="str">
        <x:v>2:09</x:v>
      </x:c>
      <x:c r="F10" s="24" t="n">
        <x:v>287</x:v>
      </x:c>
      <x:c r="G10" s="24" t="n">
        <x:v>4</x:v>
      </x:c>
      <x:c r="H10" s="24" t="n">
        <x:v>0</x:v>
      </x:c>
      <x:c r="I10" s="26" t="n">
        <x:f>IF(COUNT(F10:H10)=3,(G10+H10)/F10,"")</x:f>
        <x:v>0.013937282229965157</x:v>
      </x:c>
      <x:c r="J10" s="20" t="str">
        <x:v>https://www.youtube.com/watch?v=qAnBPBYPU-8</x:v>
      </x:c>
    </x:row>
    <x:row r="11" ht="34" customHeight="1">
      <x:c r="A11" s="21" t="n">
        <x:v>46293</x:v>
      </x:c>
      <x:c r="B11" s="19"/>
      <x:c r="C11" s="19" t="str">
        <x:v>Does fever always mean dengue?</x:v>
      </x:c>
      <x:c r="D11" s="19" t="str">
        <x:v>Doctor education</x:v>
      </x:c>
      <x:c r="E11" s="19" t="str">
        <x:v>1:30</x:v>
      </x:c>
      <x:c r="F11" s="23" t="n">
        <x:v>49</x:v>
      </x:c>
      <x:c r="G11" s="23" t="n">
        <x:v>1</x:v>
      </x:c>
      <x:c r="H11" s="23" t="n">
        <x:v>0</x:v>
      </x:c>
      <x:c r="I11" s="25" t="n">
        <x:f>IF(COUNT(F11:H11)=3,(G11+H11)/F11,"")</x:f>
        <x:v>0.02040816326530612</x:v>
      </x:c>
      <x:c r="J11" s="19" t="str">
        <x:v>https://www.youtube.com/watch?v=9u5pirhSW6M</x:v>
      </x:c>
    </x:row>
    <x:row r="12" ht="34" customHeight="1">
      <x:c r="A12" s="22" t="n">
        <x:v>46291</x:v>
      </x:c>
      <x:c r="B12" s="20"/>
      <x:c r="C12" s="20" t="str">
        <x:v>Esophageal cancer risk and awareness</x:v>
      </x:c>
      <x:c r="D12" s="20" t="str">
        <x:v>Doctor education</x:v>
      </x:c>
      <x:c r="E12" s="20" t="str">
        <x:v>3:01</x:v>
      </x:c>
      <x:c r="F12" s="24" t="n">
        <x:v>1399</x:v>
      </x:c>
      <x:c r="G12" s="24" t="n">
        <x:v>4</x:v>
      </x:c>
      <x:c r="H12" s="24" t="n">
        <x:v>0</x:v>
      </x:c>
      <x:c r="I12" s="26" t="n">
        <x:f>IF(COUNT(F12:H12)=3,(G12+H12)/F12,"")</x:f>
        <x:v>0.0028591851322373124</x:v>
      </x:c>
      <x:c r="J12" s="20" t="str">
        <x:v>https://www.youtube.com/watch?v=w-qkpwWZbeA</x:v>
      </x:c>
    </x:row>
    <x:row r="13" ht="34" customHeight="1">
      <x:c r="A13" s="21" t="n">
        <x:v>46280</x:v>
      </x:c>
      <x:c r="B13" s="19"/>
      <x:c r="C13" s="19" t="str">
        <x:v>Anorectal treatment warning</x:v>
      </x:c>
      <x:c r="D13" s="19" t="str">
        <x:v>Doctor education</x:v>
      </x:c>
      <x:c r="E13" s="19" t="str">
        <x:v>2:05</x:v>
      </x:c>
      <x:c r="F13" s="23" t="n">
        <x:v>2884</x:v>
      </x:c>
      <x:c r="G13" s="23" t="n">
        <x:v>21</x:v>
      </x:c>
      <x:c r="H13" s="23"/>
      <x:c r="I13" s="25" t="str">
        <x:f>IF(COUNT(F13:H13)=3,(G13+H13)/F13,"")</x:f>
      </x:c>
      <x:c r="J13" s="19" t="str">
        <x:v>https://www.youtube.com/watch?v=xlOSXgO17CM</x:v>
      </x:c>
    </x:row>
    <x:row r="14" ht="34" customHeight="1">
      <x:c r="A14" s="22" t="n">
        <x:v>46270</x:v>
      </x:c>
      <x:c r="B14" s="20"/>
      <x:c r="C14" s="20" t="str">
        <x:v>Diet misconceptions after diabetes diagnosis</x:v>
      </x:c>
      <x:c r="D14" s="20" t="str">
        <x:v>Doctor education</x:v>
      </x:c>
      <x:c r="E14" s="20" t="str">
        <x:v>1:51</x:v>
      </x:c>
      <x:c r="F14" s="24" t="n">
        <x:v>519</x:v>
      </x:c>
      <x:c r="G14" s="24" t="n">
        <x:v>3</x:v>
      </x:c>
      <x:c r="H14" s="24" t="n">
        <x:v>0</x:v>
      </x:c>
      <x:c r="I14" s="26" t="n">
        <x:f>IF(COUNT(F14:H14)=3,(G14+H14)/F14,"")</x:f>
        <x:v>0.005780346820809248</x:v>
      </x:c>
      <x:c r="J14" s="20" t="str">
        <x:v>https://www.youtube.com/watch?v=uRJtKAIUURg</x:v>
      </x:c>
    </x:row>
    <x:row r="15" ht="34" customHeight="1">
      <x:c r="A15" s="21" t="n">
        <x:v>46265</x:v>
      </x:c>
      <x:c r="B15" s="19"/>
      <x:c r="C15" s="19" t="str">
        <x:v>When circumcision may be inappropriate</x:v>
      </x:c>
      <x:c r="D15" s="19" t="str">
        <x:v>Doctor education</x:v>
      </x:c>
      <x:c r="E15" s="19" t="str">
        <x:v>3:42</x:v>
      </x:c>
      <x:c r="F15" s="23" t="n">
        <x:v>169</x:v>
      </x:c>
      <x:c r="G15" s="23" t="n">
        <x:v>2</x:v>
      </x:c>
      <x:c r="H15" s="23" t="n">
        <x:v>0</x:v>
      </x:c>
      <x:c r="I15" s="25" t="n">
        <x:f>IF(COUNT(F15:H15)=3,(G15+H15)/F15,"")</x:f>
        <x:v>0.011834319526627219</x:v>
      </x:c>
      <x:c r="J15" s="19" t="str">
        <x:v>https://www.youtube.com/watch?v=0_ziYQ-XpZQ</x:v>
      </x:c>
    </x:row>
    <x:row r="16" ht="34" customHeight="1">
      <x:c r="A16" s="22" t="n">
        <x:v>46259</x:v>
      </x:c>
      <x:c r="B16" s="20"/>
      <x:c r="C16" s="20" t="str">
        <x:v>Ovarian cyst, cancer and surgery questions</x:v>
      </x:c>
      <x:c r="D16" s="20" t="str">
        <x:v>Doctor education</x:v>
      </x:c>
      <x:c r="E16" s="20" t="str">
        <x:v>3:29</x:v>
      </x:c>
      <x:c r="F16" s="24" t="n">
        <x:v>2246</x:v>
      </x:c>
      <x:c r="G16" s="24" t="n">
        <x:v>14</x:v>
      </x:c>
      <x:c r="H16" s="24" t="n">
        <x:v>0</x:v>
      </x:c>
      <x:c r="I16" s="26" t="n">
        <x:f>IF(COUNT(F16:H16)=3,(G16+H16)/F16,"")</x:f>
        <x:v>0.006233303650934996</x:v>
      </x:c>
      <x:c r="J16" s="20" t="str">
        <x:v>https://www.youtube.com/watch?v=9z8x0Tfe_dg</x:v>
      </x:c>
    </x:row>
    <x:row r="17" ht="34" customHeight="1">
      <x:c r="A17" s="21" t="n">
        <x:v>46254</x:v>
      </x:c>
      <x:c r="B17" s="19"/>
      <x:c r="C17" s="19" t="str">
        <x:v>Breast tumor surgery testimonial</x:v>
      </x:c>
      <x:c r="D17" s="19" t="str">
        <x:v>Testimonial</x:v>
      </x:c>
      <x:c r="E17" s="19" t="str">
        <x:v>3:57</x:v>
      </x:c>
      <x:c r="F17" s="23" t="n">
        <x:v>613</x:v>
      </x:c>
      <x:c r="G17" s="23" t="n">
        <x:v>3</x:v>
      </x:c>
      <x:c r="H17" s="23" t="n">
        <x:v>0</x:v>
      </x:c>
      <x:c r="I17" s="25" t="n">
        <x:f>IF(COUNT(F17:H17)=3,(G17+H17)/F17,"")</x:f>
        <x:v>0.004893964110929853</x:v>
      </x:c>
      <x:c r="J17" s="19" t="str">
        <x:v>https://www.youtube.com/watch?v=We949L0U0EA</x:v>
      </x:c>
    </x:row>
    <x:row r="18" ht="34" customHeight="1">
      <x:c r="A18" s="22" t="n">
        <x:v>46250</x:v>
      </x:c>
      <x:c r="B18" s="20"/>
      <x:c r="C18" s="20" t="str">
        <x:v>Father’s experience of hospital care</x:v>
      </x:c>
      <x:c r="D18" s="20" t="str">
        <x:v>Testimonial</x:v>
      </x:c>
      <x:c r="E18" s="20" t="str">
        <x:v>1:26</x:v>
      </x:c>
      <x:c r="F18" s="24" t="n">
        <x:v>33</x:v>
      </x:c>
      <x:c r="G18" s="24" t="n">
        <x:v>1</x:v>
      </x:c>
      <x:c r="H18" s="24" t="n">
        <x:v>0</x:v>
      </x:c>
      <x:c r="I18" s="26" t="n">
        <x:f>IF(COUNT(F18:H18)=3,(G18+H18)/F18,"")</x:f>
        <x:v>0.030303030303030304</x:v>
      </x:c>
      <x:c r="J18" s="20" t="str">
        <x:v>https://www.youtube.com/watch?v=ufT86i3erB8</x:v>
      </x:c>
    </x:row>
    <x:row r="19" ht="34" customHeight="1">
      <x:c r="A19" s="21" t="n">
        <x:v>46249</x:v>
      </x:c>
      <x:c r="B19" s="19"/>
      <x:c r="C19" s="19" t="str">
        <x:v>Physiotherapy patient experience</x:v>
      </x:c>
      <x:c r="D19" s="19" t="str">
        <x:v>Testimonial</x:v>
      </x:c>
      <x:c r="E19" s="19" t="str">
        <x:v>2:22</x:v>
      </x:c>
      <x:c r="F19" s="23" t="n">
        <x:v>17</x:v>
      </x:c>
      <x:c r="G19" s="23" t="n">
        <x:v>1</x:v>
      </x:c>
      <x:c r="H19" s="23" t="n">
        <x:v>0</x:v>
      </x:c>
      <x:c r="I19" s="25" t="n">
        <x:f>IF(COUNT(F19:H19)=3,(G19+H19)/F19,"")</x:f>
        <x:v>0.058823529411764705</x:v>
      </x:c>
      <x:c r="J19" s="19" t="str">
        <x:v>https://www.youtube.com/watch?v=bASmw52YBeo</x:v>
      </x:c>
    </x:row>
    <x:row r="20" ht="34" customHeight="1">
      <x:c r="A20" s="22" t="n">
        <x:v>46245</x:v>
      </x:c>
      <x:c r="B20" s="20"/>
      <x:c r="C20" s="20" t="str">
        <x:v>Patient interview</x:v>
      </x:c>
      <x:c r="D20" s="20" t="str">
        <x:v>Testimonial</x:v>
      </x:c>
      <x:c r="E20" s="20" t="str">
        <x:v>1:06</x:v>
      </x:c>
      <x:c r="F20" s="24" t="n">
        <x:v>50</x:v>
      </x:c>
      <x:c r="G20" s="24" t="n">
        <x:v>4</x:v>
      </x:c>
      <x:c r="H20" s="24" t="n">
        <x:v>0</x:v>
      </x:c>
      <x:c r="I20" s="26" t="n">
        <x:f>IF(COUNT(F20:H20)=3,(G20+H20)/F20,"")</x:f>
        <x:v>0.08</x:v>
      </x:c>
      <x:c r="J20" s="20" t="str">
        <x:v>https://www.youtube.com/watch?v=quegzDrUr3A</x:v>
      </x:c>
    </x:row>
    <x:row r="21" ht="34" customHeight="1">
      <x:c r="A21" s="21"/>
      <x:c r="B21" s="19" t="str">
        <x:v>2 months ago</x:v>
      </x:c>
      <x:c r="C21" s="19" t="str">
        <x:v>Patient interview</x:v>
      </x:c>
      <x:c r="D21" s="19" t="str">
        <x:v>Testimonial</x:v>
      </x:c>
      <x:c r="E21" s="19" t="str">
        <x:v>0:31</x:v>
      </x:c>
      <x:c r="F21" s="23" t="n">
        <x:v>101</x:v>
      </x:c>
      <x:c r="G21" s="23"/>
      <x:c r="H21" s="23"/>
      <x:c r="I21" s="25" t="str">
        <x:f>IF(COUNT(F21:H21)=3,(G21+H21)/F21,"")</x:f>
      </x:c>
      <x:c r="J21" s="19" t="str">
        <x:v>https://www.youtube.com/watch?v=YVEUHuh4NUM</x:v>
      </x:c>
    </x:row>
    <x:row r="22" ht="34" customHeight="1">
      <x:c r="A22" s="22" t="n">
        <x:v>46230</x:v>
      </x:c>
      <x:c r="B22" s="20" t="str">
        <x:v>Outside window</x:v>
      </x:c>
      <x:c r="C22" s="20" t="str">
        <x:v>Specialist doctor directory</x:v>
      </x:c>
      <x:c r="D22" s="20" t="str">
        <x:v>Hospital information</x:v>
      </x:c>
      <x:c r="E22" s="20" t="str">
        <x:v>1:31</x:v>
      </x:c>
      <x:c r="F22" s="24" t="n">
        <x:v>1065</x:v>
      </x:c>
      <x:c r="G22" s="24" t="n">
        <x:v>24</x:v>
      </x:c>
      <x:c r="H22" s="24" t="n">
        <x:v>2</x:v>
      </x:c>
      <x:c r="I22" s="26" t="n">
        <x:f>IF(COUNT(F22:H22)=3,(G22+H22)/F22,"")</x:f>
        <x:v>0.024413145539906103</x:v>
      </x:c>
      <x:c r="J22" s="20" t="str">
        <x:v>https://www.youtube.com/watch?v=klf76gkekpw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.220000267028809" hidden="0" customWidth="1"/>
    <x:col min="2" max="2" width="12.220000267028809" hidden="0" customWidth="1"/>
    <x:col min="3" max="3" width="12.779999732971191" hidden="0" customWidth="1"/>
    <x:col min="4" max="4" width="32" hidden="0" customWidth="1"/>
    <x:col min="5" max="5" width="8.329999923706055" hidden="0" customWidth="1"/>
    <x:col min="6" max="6" width="10.5600004196167" hidden="0" customWidth="1"/>
    <x:col min="7" max="7" width="6.889999866485596" hidden="0" customWidth="1"/>
    <x:col min="8" max="8" width="9.670000076293945" hidden="0" customWidth="1"/>
    <x:col min="9" max="9" width="41.88999938964844" hidden="0" customWidth="1"/>
  </x:cols>
  <x:sheetData>
    <x:row r="1" ht="38" customHeight="1">
      <x:c r="A1" s="6" t="str">
        <x:v>YouTube Shorts and Community</x:v>
      </x:c>
      <x:c r="B1" s="6"/>
      <x:c r="C1" s="6"/>
      <x:c r="D1" s="6"/>
      <x:c r="E1" s="6"/>
      <x:c r="F1" s="6"/>
      <x:c r="G1" s="6"/>
      <x:c r="H1" s="6"/>
      <x:c r="I1" s="6"/>
    </x:row>
    <x:row r="2" ht="31" customHeight="1">
      <x:c r="A2" s="11" t="str">
        <x:v>Latest-tab samples. K values are rounded labels. Only two Shorts have verified publish dates. Blank cells mean unavailable.</x:v>
      </x:c>
      <x:c r="B2" s="11"/>
      <x:c r="C2" s="11"/>
      <x:c r="D2" s="11"/>
      <x:c r="E2" s="11"/>
      <x:c r="F2" s="11"/>
      <x:c r="G2" s="11"/>
      <x:c r="H2" s="11"/>
      <x:c r="I2" s="11"/>
    </x:row>
    <x:row r="4" ht="32" customHeight="1">
      <x:c r="A4" s="14" t="str">
        <x:v>Format</x:v>
      </x:c>
      <x:c r="B4" s="14" t="str">
        <x:v>Publish date</x:v>
      </x:c>
      <x:c r="C4" s="14" t="str">
        <x:v>Relative age</x:v>
      </x:c>
      <x:c r="D4" s="14" t="str">
        <x:v>Topic</x:v>
      </x:c>
      <x:c r="E4" s="14" t="str">
        <x:v>Views</x:v>
      </x:c>
      <x:c r="F4" s="14" t="str">
        <x:v>Rounded views</x:v>
      </x:c>
      <x:c r="G4" s="14" t="str">
        <x:v>Likes</x:v>
      </x:c>
      <x:c r="H4" s="14" t="str">
        <x:v>Comments</x:v>
      </x:c>
      <x:c r="I4" s="14" t="str">
        <x:v>Source</x:v>
      </x:c>
    </x:row>
    <x:row r="5" ht="32" customHeight="1">
      <x:c r="A5" s="19" t="str">
        <x:v>Short</x:v>
      </x:c>
      <x:c r="B5" s="21"/>
      <x:c r="C5" s="19"/>
      <x:c r="D5" s="19" t="str">
        <x:v>Dengue warning signs</x:v>
      </x:c>
      <x:c r="E5" s="23" t="n">
        <x:v>114</x:v>
      </x:c>
      <x:c r="F5" s="19"/>
      <x:c r="G5" s="19"/>
      <x:c r="H5" s="19"/>
      <x:c r="I5" s="19" t="str">
        <x:v>https://www.youtube.com/shorts/e29sfxRrthc</x:v>
      </x:c>
    </x:row>
    <x:row r="6" ht="32" customHeight="1">
      <x:c r="A6" s="20" t="str">
        <x:v>Short</x:v>
      </x:c>
      <x:c r="B6" s="22"/>
      <x:c r="C6" s="20"/>
      <x:c r="D6" s="20" t="str">
        <x:v>Esophageal cancer</x:v>
      </x:c>
      <x:c r="E6" s="24" t="n">
        <x:v>128</x:v>
      </x:c>
      <x:c r="F6" s="20"/>
      <x:c r="G6" s="20"/>
      <x:c r="H6" s="20"/>
      <x:c r="I6" s="20" t="str">
        <x:v>https://www.youtube.com/shorts/8WyUD_tbIPc</x:v>
      </x:c>
    </x:row>
    <x:row r="7" ht="32" customHeight="1">
      <x:c r="A7" s="19" t="str">
        <x:v>Short</x:v>
      </x:c>
      <x:c r="B7" s="21"/>
      <x:c r="C7" s="19"/>
      <x:c r="D7" s="19" t="str">
        <x:v>Anorectal treatment warning</x:v>
      </x:c>
      <x:c r="E7" s="23" t="n">
        <x:v>64</x:v>
      </x:c>
      <x:c r="F7" s="19"/>
      <x:c r="G7" s="19"/>
      <x:c r="H7" s="19"/>
      <x:c r="I7" s="19" t="str">
        <x:v>https://www.youtube.com/shorts/ciHQ533HRSk</x:v>
      </x:c>
    </x:row>
    <x:row r="8" ht="32" customHeight="1">
      <x:c r="A8" s="20" t="str">
        <x:v>Short</x:v>
      </x:c>
      <x:c r="B8" s="22" t="n">
        <x:v>46272</x:v>
      </x:c>
      <x:c r="C8" s="20"/>
      <x:c r="D8" s="20" t="str">
        <x:v>Diabetes diet</x:v>
      </x:c>
      <x:c r="E8" s="24" t="n">
        <x:v>118</x:v>
      </x:c>
      <x:c r="F8" s="20"/>
      <x:c r="G8" s="20"/>
      <x:c r="H8" s="20" t="n">
        <x:v>0</x:v>
      </x:c>
      <x:c r="I8" s="20" t="str">
        <x:v>https://www.youtube.com/shorts/0NlQvhN7PZw</x:v>
      </x:c>
    </x:row>
    <x:row r="9" ht="32" customHeight="1">
      <x:c r="A9" s="19" t="str">
        <x:v>Short</x:v>
      </x:c>
      <x:c r="B9" s="21"/>
      <x:c r="C9" s="19"/>
      <x:c r="D9" s="19" t="str">
        <x:v>Deviated septum surgery</x:v>
      </x:c>
      <x:c r="E9" s="23" t="n">
        <x:v>446</x:v>
      </x:c>
      <x:c r="F9" s="19"/>
      <x:c r="G9" s="19"/>
      <x:c r="H9" s="19"/>
      <x:c r="I9" s="19" t="str">
        <x:v>https://www.youtube.com/shorts/qRmPGAobrnU</x:v>
      </x:c>
    </x:row>
    <x:row r="10" ht="32" customHeight="1">
      <x:c r="A10" s="20" t="str">
        <x:v>Short</x:v>
      </x:c>
      <x:c r="B10" s="22"/>
      <x:c r="C10" s="20"/>
      <x:c r="D10" s="20" t="str">
        <x:v>Reasons for circumcision</x:v>
      </x:c>
      <x:c r="E10" s="24" t="n">
        <x:v>11</x:v>
      </x:c>
      <x:c r="F10" s="20"/>
      <x:c r="G10" s="20"/>
      <x:c r="H10" s="20"/>
      <x:c r="I10" s="20" t="str">
        <x:v>https://www.youtube.com/shorts/_YGFa0fPiiU</x:v>
      </x:c>
    </x:row>
    <x:row r="11" ht="32" customHeight="1">
      <x:c r="A11" s="19" t="str">
        <x:v>Short</x:v>
      </x:c>
      <x:c r="B11" s="21"/>
      <x:c r="C11" s="19"/>
      <x:c r="D11" s="19" t="str">
        <x:v>Deviated septum surgery</x:v>
      </x:c>
      <x:c r="E11" s="23" t="n">
        <x:v>482</x:v>
      </x:c>
      <x:c r="F11" s="19"/>
      <x:c r="G11" s="19"/>
      <x:c r="H11" s="19"/>
      <x:c r="I11" s="19" t="str">
        <x:v>https://www.youtube.com/shorts/HLTttIgF2kc</x:v>
      </x:c>
    </x:row>
    <x:row r="12" ht="32" customHeight="1">
      <x:c r="A12" s="20" t="str">
        <x:v>Short</x:v>
      </x:c>
      <x:c r="B12" s="22"/>
      <x:c r="C12" s="20"/>
      <x:c r="D12" s="20" t="str">
        <x:v>Age for circumcision</x:v>
      </x:c>
      <x:c r="E12" s="24"/>
      <x:c r="F12" s="20" t="str">
        <x:v>1K</x:v>
      </x:c>
      <x:c r="G12" s="20"/>
      <x:c r="H12" s="20"/>
      <x:c r="I12" s="20" t="str">
        <x:v>https://www.youtube.com/shorts/TArivvaMGKg</x:v>
      </x:c>
    </x:row>
    <x:row r="13" ht="32" customHeight="1">
      <x:c r="A13" s="19" t="str">
        <x:v>Short</x:v>
      </x:c>
      <x:c r="B13" s="21"/>
      <x:c r="C13" s="19"/>
      <x:c r="D13" s="19" t="str">
        <x:v>Before circumcision</x:v>
      </x:c>
      <x:c r="E13" s="23" t="n">
        <x:v>58</x:v>
      </x:c>
      <x:c r="F13" s="19"/>
      <x:c r="G13" s="19"/>
      <x:c r="H13" s="19"/>
      <x:c r="I13" s="19" t="str">
        <x:v>https://www.youtube.com/shorts/RNC06BFmNgs</x:v>
      </x:c>
    </x:row>
    <x:row r="14" ht="32" customHeight="1">
      <x:c r="A14" s="20" t="str">
        <x:v>Short</x:v>
      </x:c>
      <x:c r="B14" s="22"/>
      <x:c r="C14" s="20"/>
      <x:c r="D14" s="20" t="str">
        <x:v>Does a deviated septum require surgery?</x:v>
      </x:c>
      <x:c r="E14" s="24" t="n">
        <x:v>34</x:v>
      </x:c>
      <x:c r="F14" s="20"/>
      <x:c r="G14" s="20"/>
      <x:c r="H14" s="20"/>
      <x:c r="I14" s="20" t="str">
        <x:v>https://www.youtube.com/shorts/_u6jTAqYNh4</x:v>
      </x:c>
    </x:row>
    <x:row r="15" ht="32" customHeight="1">
      <x:c r="A15" s="19" t="str">
        <x:v>Short</x:v>
      </x:c>
      <x:c r="B15" s="21"/>
      <x:c r="C15" s="19"/>
      <x:c r="D15" s="19" t="str">
        <x:v>Circumcision safety</x:v>
      </x:c>
      <x:c r="E15" s="23" t="n">
        <x:v>600</x:v>
      </x:c>
      <x:c r="F15" s="19"/>
      <x:c r="G15" s="19"/>
      <x:c r="H15" s="19"/>
      <x:c r="I15" s="19" t="str">
        <x:v>https://www.youtube.com/shorts/sU8oNLprYGY</x:v>
      </x:c>
    </x:row>
    <x:row r="16" ht="32" customHeight="1">
      <x:c r="A16" s="20" t="str">
        <x:v>Short</x:v>
      </x:c>
      <x:c r="B16" s="22"/>
      <x:c r="C16" s="20"/>
      <x:c r="D16" s="20" t="str">
        <x:v>Deviated septum surgery</x:v>
      </x:c>
      <x:c r="E16" s="24"/>
      <x:c r="F16" s="20" t="str">
        <x:v>1K</x:v>
      </x:c>
      <x:c r="G16" s="20"/>
      <x:c r="H16" s="20"/>
      <x:c r="I16" s="20" t="str">
        <x:v>https://www.youtube.com/shorts/u95axhG-KLQ</x:v>
      </x:c>
    </x:row>
    <x:row r="17" ht="32" customHeight="1">
      <x:c r="A17" s="19" t="str">
        <x:v>Short</x:v>
      </x:c>
      <x:c r="B17" s="21"/>
      <x:c r="C17" s="19"/>
      <x:c r="D17" s="19" t="str">
        <x:v>Does an ovarian cyst require surgery?</x:v>
      </x:c>
      <x:c r="E17" s="23"/>
      <x:c r="F17" s="19" t="str">
        <x:v>1K</x:v>
      </x:c>
      <x:c r="G17" s="19"/>
      <x:c r="H17" s="19"/>
      <x:c r="I17" s="19" t="str">
        <x:v>https://www.youtube.com/shorts/BodNZ9DpGWI</x:v>
      </x:c>
    </x:row>
    <x:row r="18" ht="32" customHeight="1">
      <x:c r="A18" s="20" t="str">
        <x:v>Short</x:v>
      </x:c>
      <x:c r="B18" s="22"/>
      <x:c r="C18" s="20"/>
      <x:c r="D18" s="20" t="str">
        <x:v>Deviated septum surgery</x:v>
      </x:c>
      <x:c r="E18" s="24" t="n">
        <x:v>327</x:v>
      </x:c>
      <x:c r="F18" s="20"/>
      <x:c r="G18" s="20"/>
      <x:c r="H18" s="20"/>
      <x:c r="I18" s="20" t="str">
        <x:v>https://www.youtube.com/shorts/UaDnndfFXg8</x:v>
      </x:c>
    </x:row>
    <x:row r="19" ht="32" customHeight="1">
      <x:c r="A19" s="19" t="str">
        <x:v>Short</x:v>
      </x:c>
      <x:c r="B19" s="21"/>
      <x:c r="C19" s="19"/>
      <x:c r="D19" s="19" t="str">
        <x:v>Ovarian cyst, cancer and surgery</x:v>
      </x:c>
      <x:c r="E19" s="23" t="n">
        <x:v>244</x:v>
      </x:c>
      <x:c r="F19" s="19"/>
      <x:c r="G19" s="19"/>
      <x:c r="H19" s="19"/>
      <x:c r="I19" s="19" t="str">
        <x:v>https://www.youtube.com/shorts/rG62YPFCOEk</x:v>
      </x:c>
    </x:row>
    <x:row r="20" ht="32" customHeight="1">
      <x:c r="A20" s="20" t="str">
        <x:v>Short</x:v>
      </x:c>
      <x:c r="B20" s="22" t="n">
        <x:v>46261</x:v>
      </x:c>
      <x:c r="C20" s="20"/>
      <x:c r="D20" s="20" t="str">
        <x:v>Ovarian cyst, cancer and surgery</x:v>
      </x:c>
      <x:c r="E20" s="24" t="n">
        <x:v>1592</x:v>
      </x:c>
      <x:c r="F20" s="20"/>
      <x:c r="G20" s="20" t="n">
        <x:v>4</x:v>
      </x:c>
      <x:c r="H20" s="20" t="n">
        <x:v>0</x:v>
      </x:c>
      <x:c r="I20" s="20" t="str">
        <x:v>https://www.youtube.com/shorts/jNVsCfESZhQ</x:v>
      </x:c>
    </x:row>
    <x:row r="21" ht="32" customHeight="1">
      <x:c r="A21" s="19" t="str">
        <x:v>Short</x:v>
      </x:c>
      <x:c r="B21" s="21"/>
      <x:c r="C21" s="19"/>
      <x:c r="D21" s="19" t="str">
        <x:v>Ovarian cyst, cancer and surgery</x:v>
      </x:c>
      <x:c r="E21" s="23" t="n">
        <x:v>646</x:v>
      </x:c>
      <x:c r="F21" s="19"/>
      <x:c r="G21" s="19"/>
      <x:c r="H21" s="19"/>
      <x:c r="I21" s="19" t="str">
        <x:v>https://www.youtube.com/shorts/HFQG1Ar3fP8</x:v>
      </x:c>
    </x:row>
    <x:row r="22" ht="32" customHeight="1">
      <x:c r="A22" s="20" t="str">
        <x:v>Short</x:v>
      </x:c>
      <x:c r="B22" s="22"/>
      <x:c r="C22" s="20"/>
      <x:c r="D22" s="20" t="str">
        <x:v>Ovarian cyst, cancer and surgery</x:v>
      </x:c>
      <x:c r="E22" s="24"/>
      <x:c r="F22" s="20" t="str">
        <x:v>1K</x:v>
      </x:c>
      <x:c r="G22" s="20"/>
      <x:c r="H22" s="20"/>
      <x:c r="I22" s="20" t="str">
        <x:v>https://www.youtube.com/shorts/a1mJ3_fEUU0</x:v>
      </x:c>
    </x:row>
    <x:row r="23" ht="32" customHeight="1">
      <x:c r="A23" s="19" t="str">
        <x:v>Short</x:v>
      </x:c>
      <x:c r="B23" s="21"/>
      <x:c r="C23" s="19"/>
      <x:c r="D23" s="19" t="str">
        <x:v>Ovarian cyst, cancer and surgery</x:v>
      </x:c>
      <x:c r="E23" s="23" t="n">
        <x:v>687</x:v>
      </x:c>
      <x:c r="F23" s="19"/>
      <x:c r="G23" s="19"/>
      <x:c r="H23" s="19"/>
      <x:c r="I23" s="19" t="str">
        <x:v>https://www.youtube.com/shorts/fdSbYbCmcdA</x:v>
      </x:c>
    </x:row>
    <x:row r="24" ht="32" customHeight="1">
      <x:c r="A24" s="20" t="str">
        <x:v>Community</x:v>
      </x:c>
      <x:c r="B24" s="22"/>
      <x:c r="C24" s="20" t="str">
        <x:v>11 days ago</x:v>
      </x:c>
      <x:c r="D24" s="20" t="str">
        <x:v>Hospital / booking caption</x:v>
      </x:c>
      <x:c r="E24" s="24"/>
      <x:c r="F24" s="20"/>
      <x:c r="G24" s="20" t="n">
        <x:v>1</x:v>
      </x:c>
      <x:c r="H24" s="20"/>
      <x:c r="I24" s="20" t="str">
        <x:v>https://www.youtube.com/post/UgkxJ0z-XaAuNerEAQobi7oqyD3gxlnDGe62</x:v>
      </x:c>
    </x:row>
    <x:row r="25" ht="32" customHeight="1">
      <x:c r="A25" s="19" t="str">
        <x:v>Community</x:v>
      </x:c>
      <x:c r="B25" s="21"/>
      <x:c r="C25" s="19" t="str">
        <x:v>12 days ago</x:v>
      </x:c>
      <x:c r="D25" s="19" t="str">
        <x:v>Hospital / booking caption</x:v>
      </x:c>
      <x:c r="E25" s="23"/>
      <x:c r="F25" s="19"/>
      <x:c r="G25" s="19" t="n">
        <x:v>2</x:v>
      </x:c>
      <x:c r="H25" s="19" t="n">
        <x:v>1</x:v>
      </x:c>
      <x:c r="I25" s="19" t="str">
        <x:v>https://www.youtube.com/post/Ugkx2_YB5Cs30g1AVRJWmKmLc3_ocrEPfbMx</x:v>
      </x:c>
    </x:row>
    <x:row r="26" ht="32" customHeight="1">
      <x:c r="A26" s="20" t="str">
        <x:v>Community</x:v>
      </x:c>
      <x:c r="B26" s="22"/>
      <x:c r="C26" s="20" t="str">
        <x:v>2 weeks ago</x:v>
      </x:c>
      <x:c r="D26" s="20" t="str">
        <x:v>Hospital / booking caption</x:v>
      </x:c>
      <x:c r="E26" s="24"/>
      <x:c r="F26" s="20"/>
      <x:c r="G26" s="20" t="n">
        <x:v>1</x:v>
      </x:c>
      <x:c r="H26" s="20"/>
      <x:c r="I26" s="20" t="str">
        <x:v>https://www.youtube.com/post/Ugkx-gnOHx1gcqUshMDyI22kt1Ekx7NU58OF</x:v>
      </x:c>
    </x:row>
    <x:row r="27" ht="32" customHeight="1">
      <x:c r="A27" s="19" t="str">
        <x:v>Community</x:v>
      </x:c>
      <x:c r="B27" s="21"/>
      <x:c r="C27" s="19" t="str">
        <x:v>2 weeks ago</x:v>
      </x:c>
      <x:c r="D27" s="19" t="str">
        <x:v>Hospital / booking caption</x:v>
      </x:c>
      <x:c r="E27" s="23"/>
      <x:c r="F27" s="19"/>
      <x:c r="G27" s="19" t="n">
        <x:v>2</x:v>
      </x:c>
      <x:c r="H27" s="19"/>
      <x:c r="I27" s="19" t="str">
        <x:v>https://www.youtube.com/post/Ugkx-Sf0Z12XcHfpx0wvvSNcWcysjBUTK1kh</x:v>
      </x:c>
    </x:row>
    <x:row r="28" ht="32" customHeight="1">
      <x:c r="A28" s="20" t="str">
        <x:v>Community</x:v>
      </x:c>
      <x:c r="B28" s="22"/>
      <x:c r="C28" s="20" t="str">
        <x:v>2 weeks ago</x:v>
      </x:c>
      <x:c r="D28" s="20" t="str">
        <x:v>Hospital / booking caption</x:v>
      </x:c>
      <x:c r="E28" s="24"/>
      <x:c r="F28" s="20"/>
      <x:c r="G28" s="20" t="n">
        <x:v>1</x:v>
      </x:c>
      <x:c r="H28" s="20" t="n">
        <x:v>2</x:v>
      </x:c>
      <x:c r="I28" s="20" t="str">
        <x:v>https://www.youtube.com/post/UgkxvOBmgJzMCCbc4gzLcA0I8hOgKG583N3V</x:v>
      </x:c>
    </x:row>
    <x:row r="29" ht="32" customHeight="1">
      <x:c r="A29" s="19" t="str">
        <x:v>Community</x:v>
      </x:c>
      <x:c r="B29" s="21"/>
      <x:c r="C29" s="19" t="str">
        <x:v>3 weeks ago</x:v>
      </x:c>
      <x:c r="D29" s="19" t="str">
        <x:v>Hospital / booking caption</x:v>
      </x:c>
      <x:c r="E29" s="23"/>
      <x:c r="F29" s="19"/>
      <x:c r="G29" s="19" t="n">
        <x:v>1</x:v>
      </x:c>
      <x:c r="H29" s="19"/>
      <x:c r="I29" s="19" t="str">
        <x:v>https://www.youtube.com/post/UgkxYtL6DTWhk9Qdti2tbGqFyEA1by3eRRvd</x:v>
      </x:c>
    </x:row>
    <x:row r="30" ht="32" customHeight="1">
      <x:c r="A30" s="20" t="str">
        <x:v>Community</x:v>
      </x:c>
      <x:c r="B30" s="22"/>
      <x:c r="C30" s="20" t="str">
        <x:v>3 weeks ago</x:v>
      </x:c>
      <x:c r="D30" s="20" t="str">
        <x:v>Topic unverified</x:v>
      </x:c>
      <x:c r="E30" s="24"/>
      <x:c r="F30" s="20"/>
      <x:c r="G30" s="20"/>
      <x:c r="H30" s="20"/>
      <x:c r="I30" s="20" t="str">
        <x:v>https://www.youtube.com/post/UgkxHSbeKYNLskXILz-KFs-OcrCmDbQ8wnGK</x:v>
      </x:c>
    </x:row>
    <x:row r="31" ht="32" customHeight="1">
      <x:c r="A31" s="19" t="str">
        <x:v>Community</x:v>
      </x:c>
      <x:c r="B31" s="21"/>
      <x:c r="C31" s="19" t="str">
        <x:v>4 weeks ago</x:v>
      </x:c>
      <x:c r="D31" s="19" t="str">
        <x:v>Hospital / booking caption</x:v>
      </x:c>
      <x:c r="E31" s="23"/>
      <x:c r="F31" s="19"/>
      <x:c r="G31" s="19"/>
      <x:c r="H31" s="19"/>
      <x:c r="I31" s="19" t="str">
        <x:v>https://www.youtube.com/post/UgkxR-Je5GjKkLDBJiyv5-BtGU6Z7avQiwSc</x:v>
      </x:c>
    </x:row>
    <x:row r="32" ht="32" customHeight="1">
      <x:c r="A32" s="20" t="str">
        <x:v>Community</x:v>
      </x:c>
      <x:c r="B32" s="22"/>
      <x:c r="C32" s="20" t="str">
        <x:v>4 weeks ago</x:v>
      </x:c>
      <x:c r="D32" s="20" t="str">
        <x:v>Hospital / booking caption</x:v>
      </x:c>
      <x:c r="E32" s="24"/>
      <x:c r="F32" s="20"/>
      <x:c r="G32" s="20"/>
      <x:c r="H32" s="20"/>
      <x:c r="I32" s="20" t="str">
        <x:v>https://www.youtube.com/post/Ugkxqc1LmhGH7PuhCOjsIJ91JqJDdrUfMCXj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.4399995803833" hidden="0" customWidth="1"/>
    <x:col min="2" max="2" width="36.11000061035156" hidden="0" customWidth="1"/>
    <x:col min="3" max="3" width="9.4399995803833" hidden="0" customWidth="1"/>
    <x:col min="4" max="4" width="9.779999732971191" hidden="0" customWidth="1"/>
    <x:col min="5" max="5" width="9.779999732971191" hidden="0" customWidth="1"/>
    <x:col min="6" max="6" width="33.66999816894531" hidden="0" customWidth="1"/>
    <x:col min="7" max="7" width="46.66999816894531" hidden="0" customWidth="1"/>
  </x:cols>
  <x:sheetData>
    <x:row r="1" ht="38" customHeight="1">
      <x:c r="A1" s="6" t="str">
        <x:v>Facebook posts</x:v>
      </x:c>
      <x:c r="B1" s="6"/>
      <x:c r="C1" s="6"/>
      <x:c r="D1" s="6"/>
      <x:c r="E1" s="6"/>
      <x:c r="F1" s="6"/>
      <x:c r="G1" s="6"/>
    </x:row>
    <x:row r="2" ht="31" customHeight="1">
      <x:c r="A2" s="11" t="str">
        <x:v>Native dates follow the visible browser. Unlabelled counters stay separate. September items are third-party content evidence.</x:v>
      </x:c>
      <x:c r="B2" s="11"/>
      <x:c r="C2" s="11"/>
      <x:c r="D2" s="11"/>
      <x:c r="E2" s="11"/>
      <x:c r="F2" s="11"/>
      <x:c r="G2" s="11"/>
    </x:row>
    <x:row r="4" ht="32" customHeight="1">
      <x:c r="A4" s="14" t="str">
        <x:v>Publish date</x:v>
      </x:c>
      <x:c r="B4" s="14" t="str">
        <x:v>Topic</x:v>
      </x:c>
      <x:c r="C4" s="14" t="str">
        <x:v>Reactions</x:v>
      </x:c>
      <x:c r="D4" s="14" t="str">
        <x:v>Counter 1</x:v>
      </x:c>
      <x:c r="E4" s="14" t="str">
        <x:v>Counter 2</x:v>
      </x:c>
      <x:c r="F4" s="14" t="str">
        <x:v>Evidence</x:v>
      </x:c>
      <x:c r="G4" s="14" t="str">
        <x:v>Source</x:v>
      </x:c>
    </x:row>
    <x:row r="5" ht="42" customHeight="1">
      <x:c r="A5" s="21" t="n">
        <x:v>46331</x:v>
      </x:c>
      <x:c r="B5" s="19" t="str">
        <x:v>Generic appointment caption</x:v>
      </x:c>
      <x:c r="C5" s="19" t="n">
        <x:v>1</x:v>
      </x:c>
      <x:c r="D5" s="19" t="n">
        <x:v>1</x:v>
      </x:c>
      <x:c r="E5" s="19"/>
      <x:c r="F5" s="19" t="str">
        <x:v>Native. Post-level views and reach unavailable.</x:v>
      </x:c>
      <x:c r="G5" s="19" t="str">
        <x:v>https://www.facebook.com/barakahhospitalofficialpage/posts/pfbid0shoWVSNKcPLB4obb9YvWjuocWnFkwqXCWBzFqCkYDKayU4rWCV8K7vFqJV86GeASl</x:v>
      </x:c>
    </x:row>
    <x:row r="6" ht="42" customHeight="1">
      <x:c r="A6" s="22" t="n">
        <x:v>46330</x:v>
      </x:c>
      <x:c r="B6" s="20" t="str">
        <x:v>Generic appointment caption, PM</x:v>
      </x:c>
      <x:c r="C6" s="20" t="n">
        <x:v>4</x:v>
      </x:c>
      <x:c r="D6" s="20" t="n">
        <x:v>3</x:v>
      </x:c>
      <x:c r="E6" s="20"/>
      <x:c r="F6" s="20" t="str">
        <x:v>Native. Post-level views and reach unavailable.</x:v>
      </x:c>
      <x:c r="G6" s="20" t="str">
        <x:v>https://www.facebook.com/barakahhospitalofficialpage/posts/pfbid02zq41Z7PM8Tm5qrUdfwBo544cED1Vk9VFZ7XXha4aLw1Qz2WU8ouc5txnMneDuRzvl</x:v>
      </x:c>
    </x:row>
    <x:row r="7" ht="42" customHeight="1">
      <x:c r="A7" s="21" t="n">
        <x:v>46330</x:v>
      </x:c>
      <x:c r="B7" s="19" t="str">
        <x:v>Generic appointment caption, AM</x:v>
      </x:c>
      <x:c r="C7" s="19" t="n">
        <x:v>6</x:v>
      </x:c>
      <x:c r="D7" s="19" t="n">
        <x:v>3</x:v>
      </x:c>
      <x:c r="E7" s="19"/>
      <x:c r="F7" s="19" t="str">
        <x:v>Native. Post-level views and reach unavailable.</x:v>
      </x:c>
      <x:c r="G7" s="19" t="str">
        <x:v>https://www.facebook.com/barakahhospitalofficialpage/posts/pfbid02mKUDvyAQ5V7qF1F7nKiqrk5z3zotwMQe3epo9uKMhegG3zo7wkUaSaJij6nQCarsl</x:v>
      </x:c>
    </x:row>
    <x:row r="8" ht="42" customHeight="1">
      <x:c r="A8" s="22" t="n">
        <x:v>46325</x:v>
      </x:c>
      <x:c r="B8" s="20" t="str">
        <x:v>Generic appointment caption</x:v>
      </x:c>
      <x:c r="C8" s="20" t="n">
        <x:v>8</x:v>
      </x:c>
      <x:c r="D8" s="20" t="n">
        <x:v>2</x:v>
      </x:c>
      <x:c r="E8" s="20"/>
      <x:c r="F8" s="20" t="str">
        <x:v>Native. Post-level views and reach unavailable.</x:v>
      </x:c>
      <x:c r="G8" s="20" t="str">
        <x:v>https://www.facebook.com/barakahhospitalofficialpage/posts/pfbid02xAQoW8gUZM65YXj7YY7kp31572i6gPbCJjsHBSiqshURj8UpmLPoVmppn8nPp2Eml</x:v>
      </x:c>
    </x:row>
    <x:row r="9" ht="42" customHeight="1">
      <x:c r="A9" s="21" t="n">
        <x:v>46325</x:v>
      </x:c>
      <x:c r="B9" s="19" t="str">
        <x:v>Doctor-led dengue warning reel (1:31)</x:v>
      </x:c>
      <x:c r="C9" s="19" t="n">
        <x:v>23</x:v>
      </x:c>
      <x:c r="D9" s="19" t="n">
        <x:v>3</x:v>
      </x:c>
      <x:c r="E9" s="19" t="n">
        <x:v>3</x:v>
      </x:c>
      <x:c r="F9" s="19" t="str">
        <x:v>Native. Post-level views and reach unavailable.</x:v>
      </x:c>
      <x:c r="G9" s="19" t="str">
        <x:v>https://www.facebook.com/reel/1959558905018368/</x:v>
      </x:c>
    </x:row>
    <x:row r="10" ht="42" customHeight="1">
      <x:c r="A10" s="22" t="n">
        <x:v>46324</x:v>
      </x:c>
      <x:c r="B10" s="20" t="str">
        <x:v>Generic appointment caption</x:v>
      </x:c>
      <x:c r="C10" s="20" t="n">
        <x:v>8</x:v>
      </x:c>
      <x:c r="D10" s="20" t="n">
        <x:v>2</x:v>
      </x:c>
      <x:c r="E10" s="20"/>
      <x:c r="F10" s="20" t="str">
        <x:v>Native. Post-level views and reach unavailable.</x:v>
      </x:c>
      <x:c r="G10" s="20" t="str">
        <x:v>https://www.facebook.com/barakahhospitalofficialpage/posts/pfbid0dC1bqGsVjjyZm53s7DQLnzK9qmGP8EtPBcc2ikhmZhW7PX1QR6JaCjSjiY7kaql</x:v>
      </x:c>
    </x:row>
    <x:row r="11" ht="42" customHeight="1">
      <x:c r="A11" s="21" t="n">
        <x:v>46294</x:v>
      </x:c>
      <x:c r="B11" s="19" t="str">
        <x:v>Generic booking caption</x:v>
      </x:c>
      <x:c r="C11" s="19"/>
      <x:c r="D11" s="19"/>
      <x:c r="E11" s="19"/>
      <x:c r="F11" s="19" t="str">
        <x:v>Mirror only. Native engagement unavailable.</x:v>
      </x:c>
      <x:c r="G11" s="19" t="str">
        <x:v>https://www.findhealthclinics.org/BD/Dhaka/2238732576253098/The-Barakah-General-Hospital-Ltd.</x:v>
      </x:c>
    </x:row>
    <x:row r="12" ht="42" customHeight="1">
      <x:c r="A12" s="22" t="n">
        <x:v>46294</x:v>
      </x:c>
      <x:c r="B12" s="20" t="str">
        <x:v>Doctor-led dengue awareness</x:v>
      </x:c>
      <x:c r="C12" s="20"/>
      <x:c r="D12" s="20"/>
      <x:c r="E12" s="20"/>
      <x:c r="F12" s="20" t="str">
        <x:v>Mirror only. Native engagement unavailable.</x:v>
      </x:c>
      <x:c r="G12" s="20" t="str">
        <x:v>https://www.findhealthclinics.org/BD/Dhaka/2238732576253098/The-Barakah-General-Hospital-Ltd.</x:v>
      </x:c>
    </x:row>
    <x:row r="13" ht="42" customHeight="1">
      <x:c r="A13" s="21" t="n">
        <x:v>46292</x:v>
      </x:c>
      <x:c r="B13" s="19" t="str">
        <x:v>Breast pain education and chamber schedule</x:v>
      </x:c>
      <x:c r="C13" s="19"/>
      <x:c r="D13" s="19"/>
      <x:c r="E13" s="19"/>
      <x:c r="F13" s="19" t="str">
        <x:v>Mirror only. Native engagement unavailable.</x:v>
      </x:c>
      <x:c r="G13" s="19" t="str">
        <x:v>https://www.findhealthclinics.org/BD/Dhaka/2238732576253098/The-Barakah-General-Hospital-Ltd.</x:v>
      </x:c>
    </x:row>
    <x:row r="14" ht="42" customHeight="1">
      <x:c r="A14" s="22" t="n">
        <x:v>46291</x:v>
      </x:c>
      <x:c r="B14" s="20" t="str">
        <x:v>Upper digestive system cancer warning signs</x:v>
      </x:c>
      <x:c r="C14" s="20"/>
      <x:c r="D14" s="20"/>
      <x:c r="E14" s="20"/>
      <x:c r="F14" s="20" t="str">
        <x:v>Mirror only. Native engagement unavailable.</x:v>
      </x:c>
      <x:c r="G14" s="20" t="str">
        <x:v>https://www.findhealthclinics.org/BD/Dhaka/2238732576253098/The-Barakah-General-Hospital-Ltd.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18.889999389648438" hidden="0" customWidth="1"/>
    <x:col min="3" max="3" width="43.560001373291016" hidden="0" customWidth="1"/>
    <x:col min="4" max="4" width="47" hidden="0" customWidth="1"/>
    <x:col min="5" max="5" width="37.220001220703125" hidden="0" customWidth="1"/>
  </x:cols>
  <x:sheetData>
    <x:row r="1" ht="38" customHeight="1">
      <x:c r="A1" s="6" t="str">
        <x:v>Website, local SEO and reputation</x:v>
      </x:c>
      <x:c r="B1" s="6"/>
      <x:c r="C1" s="6"/>
      <x:c r="D1" s="6"/>
      <x:c r="E1" s="6"/>
    </x:row>
    <x:row r="2" ht="31" customHeight="1">
      <x:c r="A2" s="11" t="str">
        <x:v>Observed on 6 Nov 2026. Priorities reflect patient information, discovery and booking friction.</x:v>
      </x:c>
      <x:c r="B2" s="11"/>
      <x:c r="C2" s="11"/>
      <x:c r="D2" s="11"/>
      <x:c r="E2" s="11"/>
    </x:row>
    <x:row r="4" ht="32" customHeight="1">
      <x:c r="A4" s="14" t="str">
        <x:v>Priority</x:v>
      </x:c>
      <x:c r="B4" s="14" t="str">
        <x:v>Area</x:v>
      </x:c>
      <x:c r="C4" s="14" t="str">
        <x:v>Observed evidence</x:v>
      </x:c>
      <x:c r="D4" s="14" t="str">
        <x:v>Action or verification needed</x:v>
      </x:c>
      <x:c r="E4" s="14" t="str">
        <x:v>Source</x:v>
      </x:c>
    </x:row>
    <x:row r="5" ht="61" customHeight="1">
      <x:c r="A5" s="19" t="str">
        <x:v>High</x:v>
      </x:c>
      <x:c r="B5" s="19" t="str">
        <x:v>Website rating</x:v>
      </x:c>
      <x:c r="C5" s="19" t="str">
        <x:v>Home shows 4.9/5 without a linked source, time period or sample. Live Google Maps shows 3.8/5 from 191 reviews.</x:v>
      </x:c>
      <x:c r="D5" s="19" t="str">
        <x:v>Publish the survey source, period and sample if independently collected. Otherwise update or remove the unsupported claim.</x:v>
      </x:c>
      <x:c r="E5" s="19" t="str">
        <x:v>https://thebarakahgeneralhospital.com/</x:v>
      </x:c>
    </x:row>
    <x:row r="6" ht="61" customHeight="1">
      <x:c r="A6" s="20" t="str">
        <x:v>High</x:v>
      </x:c>
      <x:c r="B6" s="20" t="str">
        <x:v>Review distribution</x:v>
      </x:c>
      <x:c r="C6" s="20" t="str">
        <x:v>5 stars 82, 4 stars 37, 3 stars 46, 2 stars 8, 1 star 18. 119 of 191 are 4–5 stars, 26 are 1–2 stars.</x:v>
      </x:c>
      <x:c r="D6" s="20" t="str">
        <x:v>Track new review volume and owner response time. Reply specifically and privately escalate patient issues without exposing medical details.</x:v>
      </x:c>
      <x:c r="E6" s="20" t="str">
        <x:v>https://www.google.com/maps/search/?api=1&amp;query=The%20Barakah%20General%20Hospital%20Limited%20937%20Dhaka</x:v>
      </x:c>
    </x:row>
    <x:row r="7" ht="61" customHeight="1">
      <x:c r="A7" s="19" t="str">
        <x:v>High</x:v>
      </x:c>
      <x:c r="B7" s="19" t="str">
        <x:v>Review themes</x:v>
      </x:c>
      <x:c r="C7" s="19" t="str">
        <x:v>Sample praised doctors, staff, diagnosis and physiotherapy. A historical review mentioned cleanliness and lifts. Recent owner replies frequently use the same thank-you text.</x:v>
      </x:c>
      <x:c r="D7" s="19" t="str">
        <x:v>Use theme tags and specific responses. Escalate facilities feedback to operations. Sample alone cannot establish full reply rate or complaint prevalence.</x:v>
      </x:c>
      <x:c r="E7" s="19" t="str">
        <x:v>https://www.google.com/maps/search/?api=1&amp;query=The%20Barakah%20General%20Hospital%20Limited%20937%20Dhaka</x:v>
      </x:c>
    </x:row>
    <x:row r="8" ht="61" customHeight="1">
      <x:c r="A8" s="20" t="str">
        <x:v>High</x:v>
      </x:c>
      <x:c r="B8" s="20" t="str">
        <x:v>Booking path</x:v>
      </x:c>
      <x:c r="C8" s="20" t="str">
        <x:v>Book Appointment leads to a general Contact form with name, email, subject and message. Doctor list has a shared hotline and no doctor-specific booking path surfaced.</x:v>
      </x:c>
      <x:c r="D8" s="20" t="str">
        <x:v>Use doctor or department selection, current chamber times and a callback or appointment request confirmation. Test intake with hospital staff before claiming a verified booking.</x:v>
      </x:c>
      <x:c r="E8" s="20" t="str">
        <x:v>https://thebarakahgeneralhospital.com/contact/</x:v>
      </x:c>
    </x:row>
    <x:row r="9" ht="61" customHeight="1">
      <x:c r="A9" s="19" t="str">
        <x:v>High</x:v>
      </x:c>
      <x:c r="B9" s="19" t="str">
        <x:v>Public offer</x:v>
      </x:c>
      <x:c r="C9" s="19" t="str">
        <x:v>Homepage says 30% on all tests. FAQ refers to applicable terms. Broad surgery wording also appears.</x:v>
      </x:c>
      <x:c r="D9" s="19" t="str">
        <x:v>Confirm eligible tests, exclusions, dates and procedure scope with the hospital. Put terms beside the claim and booking link.</x:v>
      </x:c>
      <x:c r="E9" s="19" t="str">
        <x:v>https://thebarakahgeneralhospital.com/</x:v>
      </x:c>
    </x:row>
    <x:row r="10" ht="61" customHeight="1">
      <x:c r="A10" s="20" t="str">
        <x:v>High</x:v>
      </x:c>
      <x:c r="B10" s="20" t="str">
        <x:v>Address and hours</x:v>
      </x:c>
      <x:c r="C10" s="20" t="str">
        <x:v>Maps uses Dhaka 1000 and Open 24 hours. Website uses Dhaka-1217 and Mon–Sat 8 AM–10 PM with emergency 24/7. Main hotline matches +880 9644-113355.</x:v>
      </x:c>
      <x:c r="D10" s="20" t="str">
        <x:v>Confirm correct postal code and how OPD, diagnostic, emergency and booking hours differ. Publish the same facts across listings.</x:v>
      </x:c>
      <x:c r="E10" s="20" t="str">
        <x:v>https://www.google.com/maps/search/?api=1&amp;query=The%20Barakah%20General%20Hospital%20Limited%20937%20Dhaka</x:v>
      </x:c>
    </x:row>
    <x:row r="11" ht="61" customHeight="1">
      <x:c r="A11" s="19" t="str">
        <x:v>High</x:v>
      </x:c>
      <x:c r="B11" s="19" t="str">
        <x:v>Registry conflict</x:v>
      </x:c>
      <x:c r="C11" s="19" t="str">
        <x:v>DGHS mailing address is Rajarbagh. Street field says Green Road, Dhanmondi. Registry coordinates differ from the Maps pin.</x:v>
      </x:c>
      <x:c r="D11" s="19" t="str">
        <x:v>Ask the hospital to confirm and request a registry correction where appropriate. Confirm the Maps pin from the entrance.</x:v>
      </x:c>
      <x:c r="E11" s="19" t="str">
        <x:v>https://hrm.dghs.gov.bd/public/facility-registry/facilities/21640/profile?tab=detailed-information</x:v>
      </x:c>
    </x:row>
    <x:row r="12" ht="61" customHeight="1">
      <x:c r="A12" s="20" t="str">
        <x:v>Medium</x:v>
      </x:c>
      <x:c r="B12" s="20" t="str">
        <x:v>Email consistency</x:v>
      </x:c>
      <x:c r="C12" s="20" t="str">
        <x:v>Facebook and Sasthya Seba show bg_hospita@yahoo.com. DGHS shows bg_hospital@yahoo.com. Site uses info@thebarakahhospital.com.</x:v>
      </x:c>
      <x:c r="D12" s="20" t="str">
        <x:v>Confirm monitored inboxes and align profile contact information.</x:v>
      </x:c>
      <x:c r="E12" s="20" t="str">
        <x:v>https://sasthyaseba.com/hospitals/the-barakah-general-hospital-ltd</x:v>
      </x:c>
    </x:row>
    <x:row r="13" ht="61" customHeight="1">
      <x:c r="A13" s="19" t="str">
        <x:v>Medium</x:v>
      </x:c>
      <x:c r="B13" s="19" t="str">
        <x:v>Organization history</x:v>
      </x:c>
      <x:c r="C13" s="19" t="str">
        <x:v>Website says since 2001 and 26+ years. DGHS lists 2005. Kazi Group describes opening in June 1999.</x:v>
      </x:c>
      <x:c r="D13" s="19" t="str">
        <x:v>Confirm founding, opening and registration dates before reusing any of these claims.</x:v>
      </x:c>
      <x:c r="E13" s="19" t="str">
        <x:v>https://kazigroup-bd.com/the-barakah-general-hospital/</x:v>
      </x:c>
    </x:row>
    <x:row r="14" ht="61" customHeight="1">
      <x:c r="A14" s="20" t="str">
        <x:v>High</x:v>
      </x:c>
      <x:c r="B14" s="20" t="str">
        <x:v>Homepage on-page SEO</x:v>
      </x:c>
      <x:c r="C14" s="20" t="str">
        <x:v>Title HOME - The Barakahgeneral Hospital. No H1 in rendered DOM. Description begins with copied doctor-card text. Carousel images have file-name-like alt text.</x:v>
      </x:c>
      <x:c r="D14" s="20" t="str">
        <x:v>Add one location-aware H1, concise title and description, and descriptive hero text and alt text. Test display in branded search.</x:v>
      </x:c>
      <x:c r="E14" s="20" t="str">
        <x:v>https://thebarakahgeneralhospital.com/</x:v>
      </x:c>
    </x:row>
    <x:row r="15" ht="61" customHeight="1">
      <x:c r="A15" s="19" t="str">
        <x:v>Medium</x:v>
      </x:c>
      <x:c r="B15" s="19" t="str">
        <x:v>Structured data</x:v>
      </x:c>
      <x:c r="C15" s="19" t="str">
        <x:v>Homepage includes an Organization object with an empty name and a WebSite graph with compressed brand spelling.</x:v>
      </x:c>
      <x:c r="D15" s="19" t="str">
        <x:v>Validate entity data. Align official name, URL, logo, address and social identity. Add appropriate Hospital data based on verified details.</x:v>
      </x:c>
      <x:c r="E15" s="19" t="str">
        <x:v>https://thebarakahgeneralhospital.com/</x:v>
      </x:c>
    </x:row>
    <x:row r="16" ht="61" customHeight="1">
      <x:c r="A16" s="20" t="str">
        <x:v>Medium</x:v>
      </x:c>
      <x:c r="B16" s="20" t="str">
        <x:v>Canonical and sitemap</x:v>
      </x:c>
      <x:c r="C16" s="20" t="str">
        <x:v>Home canonical points to /. Doctor list canonical points to /doctor-list/. Robots allows public paths except wp-admin and declares /sitemaps.xml. Sitemap body unavailable in this browser.</x:v>
      </x:c>
      <x:c r="D16" s="20" t="str">
        <x:v>Verify HTTP status, sitemap contents, canonical variants, redirects and URL Inspection. Normalize Facebook /home/ and uppercase homepage doctor-list link after testing.</x:v>
      </x:c>
      <x:c r="E16" s="20" t="str">
        <x:v>https://thebarakahgeneralhospital.com/robots.txt</x:v>
      </x:c>
    </x:row>
    <x:row r="17" ht="61" customHeight="1">
      <x:c r="A17" s="19" t="str">
        <x:v>Medium</x:v>
      </x:c>
      <x:c r="B17" s="19" t="str">
        <x:v>Internal navigation</x:v>
      </x:c>
      <x:c r="C17" s="19" t="str">
        <x:v>Departments opens and lists specialty headings. Homepage Learn More uses #. Doctor list is a shared directory.</x:v>
      </x:c>
      <x:c r="D17" s="19" t="str">
        <x:v>Link priority specialties to pages with schedules, staff, practical location and appointment options. Replace placeholder link.</x:v>
      </x:c>
      <x:c r="E17" s="19" t="str">
        <x:v>https://thebarakahgeneralhospital.com/departments/</x:v>
      </x:c>
    </x:row>
    <x:row r="18" ht="61" customHeight="1">
      <x:c r="A18" s="20" t="str">
        <x:v>Medium</x:v>
      </x:c>
      <x:c r="B18" s="20" t="str">
        <x:v>Core Web Vitals</x:v>
      </x:c>
      <x:c r="C18" s="20" t="str">
        <x:v>Home loads a hero carousel, three YouTube embeds and a Maps iframe. PageSpeed run did not return a usable report.</x:v>
      </x:c>
      <x:c r="D18" s="20" t="str">
        <x:v>Measure mobile and desktop LCP, INP and CLS. Test click-to-load video and lazy loading for below-fold media before attributing a slowdown.</x:v>
      </x:c>
      <x:c r="E18" s="20" t="str">
        <x:v>https://pagespeed.web.dev/</x:v>
      </x:c>
    </x:row>
    <x:row r="19" ht="61" customHeight="1">
      <x:c r="A19" s="19" t="str">
        <x:v>Medium</x:v>
      </x:c>
      <x:c r="B19" s="19" t="str">
        <x:v>Citations and backlinks</x:v>
      </x:c>
      <x:c r="C19" s="19" t="str">
        <x:v>Google Maps links to the current root. Facebook and FindHealthClinics point to /home/. Cybo and other mirrors show barakahospital.com. Sasthya Seba links to Facebook.</x:v>
      </x:c>
      <x:c r="D19" s="19" t="str">
        <x:v>Verify control and redirect behavior of the legacy domain. Reconcile citations and export Search Console Links plus a dated backlink index. Backlink totals and quality are unavailable.</x:v>
      </x:c>
      <x:c r="E19" s="19" t="str">
        <x:v>https://www.cybo.com/BD-biz/the-barakah-general-hospital-limited</x:v>
      </x:c>
    </x:row>
    <x:row r="20" ht="61" customHeight="1">
      <x:c r="A20" s="20" t="str">
        <x:v>Medium</x:v>
      </x:c>
      <x:c r="B20" s="20" t="str">
        <x:v>Search visibility</x:v>
      </x:c>
      <x:c r="C20" s="20" t="str">
        <x:v>Sampled branded web queries surfaced DGHS and healthcare directories. No reproducible local pack rank or site index coverage was established.</x:v>
      </x:c>
      <x:c r="D20" s="20" t="str">
        <x:v>Use Search Console Performance and Page Indexing. Compare brand spelling and Rajarbagh appointment, gynecology, oncology and diagnostics queries from Dhaka.</x:v>
      </x:c>
      <x:c r="E20" s="20" t="str">
        <x:v>https://support.google.com/webmasters/answer/9049606</x:v>
      </x:c>
    </x:row>
    <x:row r="21" ht="61" customHeight="1">
      <x:c r="A21" s="19" t="str">
        <x:v>High</x:v>
      </x:c>
      <x:c r="B21" s="19" t="str">
        <x:v>GA4 and booking attribution</x:v>
      </x:c>
      <x:c r="C21" s="19" t="str">
        <x:v>Public observation cannot establish bounce rate, conversion or paid return. GA4 bounce rate is the share of non-engaged sessions.</x:v>
      </x:c>
      <x:c r="D21" s="19" t="str">
        <x:v>Request 6 Aug–6 Nov GA4 by landing page, source and device. Track clicks, submitted requests, callbacks and confirmed appointments separately without sending patient details into marketing analytics.</x:v>
      </x:c>
      <x:c r="E21" s="19" t="str">
        <x:v>https://support.google.com/analytics/answer/12195621</x:v>
      </x:c>
    </x:row>
  </x:sheetData>
  <x:mergeCells>
    <x:mergeCell ref="A1:E1"/>
    <x:mergeCell ref="A2:E2"/>
  </x:mergeCells>
  <x:pageMargins left="0.7" right="0.7" top="0.75" bottom="0.75" header="0.3" footer="0.3"/>
</x:worksheet>
</file>